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78" yWindow="65427" windowWidth="13164" windowHeight="1176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Лист1" sheetId="5" r:id="rId5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<sst xmlns="http://schemas.openxmlformats.org/spreadsheetml/2006/main" count="416" uniqueCount="58">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</sst>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68643.50000000003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20213.30000000001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85320.46021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7185.799999999999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24349.4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2681.399999999998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12197.399999999998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24349.4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36" sqref="T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3" ht="22.5" customHeight="1">
      <c r="A2" s="134" t="s">
        <v>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99262.70000000001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113743.07000000005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193035.7</v>
      </c>
      <c r="C9" s="105">
        <f aca="true" t="shared" si="0" ref="C9:AD9">C10+C15+C24+C33+C47+C52+C54+C61+C62+C71+C72+C88+C76+C81+C83+C82+C69+C89+C90+C91+C70+C40+C92</f>
        <v>47346.80000000001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149631.89999999997</v>
      </c>
      <c r="AG9" s="69">
        <f>AG10+AG15+AG24+AG33+AG47+AG52+AG54+AG61+AG62+AG71+AG72+AG76+AG88+AG81+AG83+AG82+AG69+AG89+AG91+AG90+AG70+AG40+AG92</f>
        <v>90750.6</v>
      </c>
      <c r="AH9" s="41"/>
      <c r="AI9" s="41"/>
    </row>
    <row r="10" spans="1:33" ht="15">
      <c r="A10" s="4" t="s">
        <v>4</v>
      </c>
      <c r="B10" s="72">
        <f>18540+46.7</f>
        <v>18586.7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16121.199999999999</v>
      </c>
      <c r="AG10" s="71">
        <f>B10+C10-AF10</f>
        <v>6038.9</v>
      </c>
    </row>
    <row r="11" spans="1:33" ht="15">
      <c r="A11" s="3" t="s">
        <v>5</v>
      </c>
      <c r="B11" s="72">
        <v>17358.2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15014.5</v>
      </c>
      <c r="AG11" s="71">
        <f>B11+C11-AF11</f>
        <v>4800.000000000004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858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584.1999999999996</v>
      </c>
      <c r="AG14" s="71">
        <f>AG10-AG11-AG12-AG13</f>
        <v>984.7999999999961</v>
      </c>
    </row>
    <row r="15" spans="1:35" ht="15" customHeight="1">
      <c r="A15" s="4" t="s">
        <v>6</v>
      </c>
      <c r="B15" s="72">
        <f>78671-6387.9</f>
        <v>72283.1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75283.70000000001</v>
      </c>
      <c r="AG15" s="71">
        <f aca="true" t="shared" si="3" ref="AG15:AG31">B15+C15-AF15</f>
        <v>19513.20000000001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78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1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1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1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1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1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2696.7000000000094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748.900000000001</v>
      </c>
      <c r="AG23" s="71">
        <f t="shared" si="3"/>
        <v>2763.6000000000236</v>
      </c>
    </row>
    <row r="24" spans="1:35" ht="15" customHeight="1">
      <c r="A24" s="4" t="s">
        <v>7</v>
      </c>
      <c r="B24" s="72">
        <f>39176.7-46.7</f>
        <v>39130</v>
      </c>
      <c r="C24" s="109">
        <v>6760.299999999996</v>
      </c>
      <c r="D24" s="67"/>
      <c r="E24" s="67"/>
      <c r="F24" s="67">
        <f>22.9+213.8</f>
        <v>236.70000000000002</v>
      </c>
      <c r="G24" s="67"/>
      <c r="H24" s="67">
        <v>133.4</v>
      </c>
      <c r="I24" s="67"/>
      <c r="J24" s="72">
        <v>11883.2</v>
      </c>
      <c r="K24" s="67">
        <v>396.4</v>
      </c>
      <c r="L24" s="67"/>
      <c r="M24" s="67"/>
      <c r="N24" s="67"/>
      <c r="O24" s="71">
        <f>2437.1+638.7</f>
        <v>3075.8</v>
      </c>
      <c r="P24" s="67">
        <f>161.5+13.6</f>
        <v>175.1</v>
      </c>
      <c r="Q24" s="71">
        <v>0.4</v>
      </c>
      <c r="R24" s="71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35823.2</v>
      </c>
      <c r="AG24" s="71">
        <f t="shared" si="3"/>
        <v>10067.099999999999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78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39130</v>
      </c>
      <c r="C32" s="109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1">
        <f>AG24</f>
        <v>10067.099999999999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1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1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1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1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1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1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1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1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1">
        <f>AG40-AG41-AG42-AG43-AG44-AG45</f>
        <v>23.10000000000001</v>
      </c>
    </row>
    <row r="47" spans="1:33" ht="17.25" customHeight="1">
      <c r="A47" s="4" t="s">
        <v>43</v>
      </c>
      <c r="B47" s="70">
        <v>1320.8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1">
        <f>B47+C47-AF47</f>
        <v>928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72">
        <v>1097.2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1">
        <f>B49+C49-AF49</f>
        <v>676.5000000000002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1">
        <f>AG47-AG49-AG48</f>
        <v>215.09999999999977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1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1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1810.5</v>
      </c>
      <c r="AG54" s="67">
        <f t="shared" si="11"/>
        <v>1524.6000000000004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67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317.5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67">
        <f t="shared" si="11"/>
        <v>362.90000000000003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1046.8000000000002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604.9999999999999</v>
      </c>
      <c r="AG60" s="67">
        <f>AG54-AG55-AG57-AG59-AG56-AG58</f>
        <v>984.1000000000004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67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2744.4</v>
      </c>
      <c r="AG62" s="129">
        <f t="shared" si="14"/>
        <v>914.9000000000001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67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67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220.60000000000002</v>
      </c>
      <c r="AG66" s="67">
        <f t="shared" si="14"/>
        <v>73.5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860.8</v>
      </c>
      <c r="AG68" s="67">
        <f>AG62-AG63-AG66-AG67-AG65-AG64</f>
        <v>646.6000000000001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82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82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</f>
        <v>1639.6999999999998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82">
        <f t="shared" si="16"/>
        <v>1334.5999999999995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82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82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82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82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82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67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1173.2000000000003</v>
      </c>
      <c r="AH90" s="11"/>
    </row>
    <row r="91" spans="1:34" ht="15">
      <c r="A91" s="4" t="s">
        <v>25</v>
      </c>
      <c r="B91" s="109">
        <v>1416.7</v>
      </c>
      <c r="C91" s="109">
        <v>2833.4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4250.1</v>
      </c>
      <c r="AH91" s="11"/>
    </row>
    <row r="92" spans="1:34" ht="15">
      <c r="A92" s="4" t="s">
        <v>37</v>
      </c>
      <c r="B92" s="109">
        <f>33343.2-203.6</f>
        <v>33139.6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67">
        <f t="shared" si="16"/>
        <v>33111.799999999996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193035.7</v>
      </c>
      <c r="C94" s="124">
        <f t="shared" si="17"/>
        <v>47346.80000000001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149631.89999999997</v>
      </c>
      <c r="AG94" s="84">
        <f>AG10+AG15+AG24+AG33+AG47+AG52+AG54+AG61+AG62+AG69+AG71+AG72+AG76+AG81+AG82+AG83+AG88+AG89+AG90+AG91+AG70+AG40+AG92</f>
        <v>90750.6</v>
      </c>
    </row>
    <row r="95" spans="1:33" ht="15">
      <c r="A95" s="3" t="s">
        <v>5</v>
      </c>
      <c r="B95" s="22">
        <f>B11+B17+B26+B34+B55+B63+B73+B41+B77+B48</f>
        <v>70907.19999999998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69029.5</v>
      </c>
      <c r="AG95" s="71">
        <f>B95+C95-AF95</f>
        <v>6955.299999999988</v>
      </c>
    </row>
    <row r="96" spans="1:33" ht="15">
      <c r="A96" s="3" t="s">
        <v>2</v>
      </c>
      <c r="B96" s="22">
        <f aca="true" t="shared" si="19" ref="B96:AD96">B12+B20+B29+B36+B57+B66+B44+B80+B74+B53</f>
        <v>19908.4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21682.7</v>
      </c>
      <c r="AG96" s="71">
        <f>B96+C96-AF96</f>
        <v>13645.899999999998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2306.3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787.7000000000003</v>
      </c>
    </row>
    <row r="100" spans="1:33" ht="13.5">
      <c r="A100" s="1" t="s">
        <v>35</v>
      </c>
      <c r="B100" s="2">
        <f aca="true" t="shared" si="24" ref="B100:AD100">B94-B95-B96-B97-B98-B99</f>
        <v>97910.50000000003</v>
      </c>
      <c r="C100" s="20">
        <f t="shared" si="24"/>
        <v>20009.500000000004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52199.19999999997</v>
      </c>
      <c r="AG100" s="85">
        <f>AG94-AG95-AG96-AG97-AG98-AG99</f>
        <v>65720.80000000002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2018-03-23T12:23:35Z</cp:lastPrinted>
  <dcterms:created xsi:type="dcterms:W3CDTF">2002-11-05T08:53:00Z</dcterms:created>
  <dcterms:modified xsi:type="dcterms:W3CDTF">2018-03-29T13:30:35Z</dcterms:modified>
  <cp:category/>
  <cp:version/>
  <cp:contentType/>
  <cp:contentStatus/>
</cp:coreProperties>
</file>